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2120" windowHeight="9120"/>
  </bookViews>
  <sheets>
    <sheet name="2013 1 пол" sheetId="3" r:id="rId1"/>
    <sheet name="Лист1" sheetId="4" r:id="rId2"/>
  </sheets>
  <externalReferences>
    <externalReference r:id="rId3"/>
    <externalReference r:id="rId4"/>
  </externalReferences>
  <definedNames>
    <definedName name="ha">[1]Лист1!$G$292,[1]Лист1!$G$287</definedName>
    <definedName name="hi">[2]Лист1!$G$292,[2]Лист1!$G$287</definedName>
    <definedName name="Orgs">"I5;I15;I22;I26;I30;I37;I41;I45;I49;I53;I57;I67;I71;I78;I85;I92;I96;I100;I107;I114;I118;I122;I126;I130;I137;I147;I151;I155;I159;I163;I170;I177;I184;I191;I195;I202;I206;I210;I214;I218;I222"</definedName>
    <definedName name="_xlnm.Database">#REF!</definedName>
    <definedName name="доля">#REF!</definedName>
    <definedName name="_xlnm.Print_Titles" localSheetId="0">'2013 1 пол'!$10:$11</definedName>
    <definedName name="процент">#REF!</definedName>
  </definedNames>
  <calcPr calcId="124519"/>
</workbook>
</file>

<file path=xl/calcChain.xml><?xml version="1.0" encoding="utf-8"?>
<calcChain xmlns="http://schemas.openxmlformats.org/spreadsheetml/2006/main">
  <c r="G36" i="3"/>
  <c r="G29" l="1"/>
  <c r="G81"/>
  <c r="G56" l="1"/>
  <c r="F56"/>
  <c r="G50"/>
  <c r="G42"/>
  <c r="G77" l="1"/>
  <c r="G69"/>
  <c r="G64"/>
  <c r="G61"/>
  <c r="G47"/>
  <c r="G45"/>
  <c r="G35"/>
  <c r="G27"/>
  <c r="G21"/>
  <c r="G15"/>
  <c r="G14" s="1"/>
  <c r="F47"/>
  <c r="F15"/>
  <c r="F14" s="1"/>
  <c r="F21"/>
  <c r="F24"/>
  <c r="F27"/>
  <c r="F29"/>
  <c r="F36"/>
  <c r="F35" s="1"/>
  <c r="F45"/>
  <c r="F50"/>
  <c r="F61"/>
  <c r="F64"/>
  <c r="F69"/>
  <c r="F77"/>
  <c r="G60" l="1"/>
  <c r="G59" s="1"/>
  <c r="G83" s="1"/>
  <c r="G20"/>
  <c r="F20"/>
  <c r="G44"/>
  <c r="F60"/>
  <c r="F59" s="1"/>
  <c r="F83" s="1"/>
  <c r="F44"/>
  <c r="F13" l="1"/>
  <c r="G13"/>
  <c r="G84" s="1"/>
  <c r="F84"/>
</calcChain>
</file>

<file path=xl/sharedStrings.xml><?xml version="1.0" encoding="utf-8"?>
<sst xmlns="http://schemas.openxmlformats.org/spreadsheetml/2006/main" count="193" uniqueCount="145">
  <si>
    <t xml:space="preserve">Код бюджетной классификации Российской Федерации </t>
  </si>
  <si>
    <t>Наименование налога (сбора)</t>
  </si>
  <si>
    <t>000</t>
  </si>
  <si>
    <t>1 00 00000 00 0000 000</t>
  </si>
  <si>
    <t>1 01 00000 00 0000 000</t>
  </si>
  <si>
    <t xml:space="preserve">1 01 02000 01 0000 110 </t>
  </si>
  <si>
    <t>Налог на доходы физических лиц</t>
  </si>
  <si>
    <t>1 01 02020 01 0000 110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</si>
  <si>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</si>
  <si>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</si>
  <si>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</si>
  <si>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>1 08 00000 00 0000 000</t>
  </si>
  <si>
    <t xml:space="preserve">ГОСУДАРСТВЕННАЯ ПОШЛИНА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</si>
  <si>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</si>
  <si>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</si>
  <si>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</si>
  <si>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</si>
  <si>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</si>
  <si>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</si>
  <si>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1 16 00000 00 0000 000</t>
  </si>
  <si>
    <t>1 17 00000 00 0000 000</t>
  </si>
  <si>
    <t>ВСЕГО</t>
  </si>
  <si>
    <t>2 00 00000 00 0000 000</t>
  </si>
  <si>
    <t>БЕЗВОЗМЕЗДНЫЕ ПОСТУПЛЕНИЯ</t>
  </si>
  <si>
    <t>2 02 00000 00 0000 000</t>
  </si>
  <si>
    <t>2 02 01000 00 0000 151</t>
  </si>
  <si>
    <t>2 02 02000 00 0000 151</t>
  </si>
  <si>
    <t>(тыс.руб.)</t>
  </si>
  <si>
    <t>1 11 05035 05 0000 120</t>
  </si>
  <si>
    <t>ШТРАФЫ, САНКЦИИ, ВОЗМЕЩЕНИЕ УЩЕРБА</t>
  </si>
  <si>
    <t>ИТОГО:</t>
  </si>
  <si>
    <t xml:space="preserve">1 08 03010 01 0000 110 </t>
  </si>
  <si>
    <t>2 02 03999 05 0000 151</t>
  </si>
  <si>
    <t>Прочие субвенции бюджетам муниципальных районов</t>
  </si>
  <si>
    <t>Прочие субсидии бюджетам муниципальных районов</t>
  </si>
  <si>
    <t>Единый  сельскохозяйственный налог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</si>
  <si>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</si>
  <si>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</si>
  <si>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</si>
  <si>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2 02 01001 05 0000 151</t>
  </si>
  <si>
    <t>Дотации бюджетам муниципальных районов на выравнивание бюджетной обеспеченности</t>
  </si>
  <si>
    <t>Безвозмездные поступления от других бюджетов бюджетной системы    Российской  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</si>
  <si>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</si>
  <si>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</si>
  <si>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2 02 02999 05 0000 151</t>
  </si>
  <si>
    <t>2 02 03000 00 0000 151</t>
  </si>
  <si>
    <t xml:space="preserve">Субвенции бюджетам субъектов Российской Федерации и муниципальных образований </t>
  </si>
  <si>
    <t>Субвенции бюджетам муниципальных районов на  государственную регистрацию актов гражданского состояния</t>
  </si>
  <si>
    <t>2 02 03003 05 0000 151</t>
  </si>
  <si>
    <t>2 02 03021 05 0000 151</t>
  </si>
  <si>
    <t>Субвенции бюджетам  муниципальных  районов на ежемесячное денежное вознаграждение за классное руководство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</si>
  <si>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</si>
  <si>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</si>
  <si>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2 02 04000 00 0000 151</t>
  </si>
  <si>
    <t>2 02 04014 05 0000 151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</si>
  <si>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</si>
  <si>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</si>
  <si>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</si>
  <si>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2 02 03029 05 0000 151</t>
  </si>
  <si>
    <t>Субвенции бюджетам  муниципальных  районов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</si>
  <si>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2 02 04999 05 0000 151</t>
  </si>
  <si>
    <t>Прочие межбюджетные трансферты, передаваемые бюджетам муниципальных районов</t>
  </si>
  <si>
    <t>1 14 02000 00 0000 000</t>
  </si>
  <si>
    <t>1 14 06000 00 0000 430</t>
  </si>
  <si>
    <t>2 02 02077 05 0000 151</t>
  </si>
  <si>
    <t>1 01 02030 01 0000 110</t>
  </si>
  <si>
    <t>2 02 02078 05 0000 151</t>
  </si>
  <si>
    <t>2 02 03024 05 0000 151</t>
  </si>
  <si>
    <t>Субвенции бюджетам  муниципальных  районов на выполнение передаваемых полномочий субъектов Российской Федерации</t>
  </si>
  <si>
    <t>Государственная пошлина по делам, рассматриваемым  в судах общей юрисдикции, мировыми судьями (за исключением Верховного Суда  Российской Федерации)</t>
  </si>
  <si>
    <t>Субсидии бюджетам  муниципальных районов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</si>
  <si>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 муниципальных районов на бюджетные инвестиции  для модернизации объектов коммунальной инфраструктуры</t>
  </si>
  <si>
    <t xml:space="preserve"> 1 01 02010 01 0000 110</t>
  </si>
  <si>
    <t>1 05 02000 00 0000 110</t>
  </si>
  <si>
    <t>1 05 02010 02 0000 110</t>
  </si>
  <si>
    <t>1 05 03000 00 0000 110</t>
  </si>
  <si>
    <t>1 05 03010 01 0000 110</t>
  </si>
  <si>
    <t>2 02 04034 05 0001 151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</si>
  <si>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</si>
  <si>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1 11 05013 10 0000 120</t>
  </si>
  <si>
    <t>1 12 01050 01 0000 120</t>
  </si>
  <si>
    <t>1 14 02053 05 0000 410</t>
  </si>
  <si>
    <t>Доходы от реализации иного имущества, находящегося в собственности 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</si>
  <si>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</si>
  <si>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</si>
  <si>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</si>
  <si>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1 05 02020 02 0000 110</t>
  </si>
  <si>
    <t>1 05 03020 01 0000 110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</si>
  <si>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</si>
  <si>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  (за налоговые периоды, истекшие до 1 января 2011 года)</t>
  </si>
  <si>
    <t>1 14 06013 10 0000 430</t>
  </si>
  <si>
    <t>НАЛОГОВЫЕ И НЕНАЛОГОВЫЕ ДОХОДЫ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</si>
  <si>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</si>
  <si>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</si>
  <si>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</si>
  <si>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</si>
  <si>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1 01 02040 01 0000 110</t>
  </si>
  <si>
    <t>Налог на доходы физических лиц с доходов, полученныхфизическими лицами в соответствии со статьей 228 Налогового кодекса Российской Федерации</t>
  </si>
  <si>
    <t>1 12 01000 01 0000 120</t>
  </si>
  <si>
    <t xml:space="preserve">Плата за негативное  воздействие  на  окружающую
среду 
</t>
  </si>
  <si>
    <t>1 12 01010 01 0000 120</t>
  </si>
  <si>
    <t>1 12 01020 01 0000 120</t>
  </si>
  <si>
    <t>1 12 01030 01 0000 120</t>
  </si>
  <si>
    <t>1 12 01040 01 0000 120</t>
  </si>
  <si>
    <t xml:space="preserve">Плата  за   выбросы   загрязняющих   веществ   в атмосферный воздух стационарными объектами      
</t>
  </si>
  <si>
    <t xml:space="preserve">Плата  за   выбросы   загрязняющих   веществ   в атмосферный воздух передвижными объектами       
</t>
  </si>
  <si>
    <t xml:space="preserve">Плата за сбросы загрязняющих  веществ  в  водные объекты 
</t>
  </si>
  <si>
    <t>Плата  за  размещение  отходов  производства   и потребления</t>
  </si>
  <si>
    <t>Плата за иные виды  негативного  воздействия  на окружающую среду</t>
  </si>
  <si>
    <t xml:space="preserve">Денежные взыскания (штрафы) за нарушение земельного законодательства РФ     об     административных правонарушениях,  предусмотренные  статьей 20.25 КоАП РФ         </t>
  </si>
  <si>
    <t>1 16 43000 01 0000 140</t>
  </si>
  <si>
    <t>2 02 02008 05 0000 151</t>
  </si>
  <si>
    <t>Субсидии бюджетам мунициальных районов на обеспечение жильем молодых семей</t>
  </si>
  <si>
    <t>Поступление доходов в бюджет муниципального образования Тверской области  "Сонковский район" в 2013 году.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</si>
  <si>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 бюджетных и автономных учреждений)</t>
  </si>
  <si>
    <t>1 14 06025 05 0000 430</t>
  </si>
  <si>
    <t xml:space="preserve">Утверждено на 2013 год </t>
  </si>
  <si>
    <t>1 13 00000 00 0000 000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</si>
  <si>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</si>
  <si>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</si>
  <si>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</si>
  <si>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1 16 03000 01 0000 140</t>
  </si>
  <si>
    <t>1 16 28000 01 0000 140</t>
  </si>
  <si>
    <t>Прочие неналоговые поступления</t>
  </si>
  <si>
    <t>1 17 01050 05 0000 180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</si>
  <si>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</si>
  <si>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</si>
  <si>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</si>
  <si>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</si>
  <si>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2 02 03119 05 0000 151</t>
  </si>
  <si>
    <t>Субвенции бюджетам  муниципальных 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</si>
  <si>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</t>
  </si>
  <si>
    <t>2 11 05025 10 0000 120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</si>
  <si>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</si>
  <si>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 </t>
  </si>
  <si>
    <t>1 11 07015 05 0000 120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</si>
  <si>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</si>
  <si>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1 11 09045 05 0000 120</t>
  </si>
  <si>
    <t>1 16 25050 01 0000 140</t>
  </si>
  <si>
    <t>Невыясненные поступления, зачисляемые в  бюджеты муниципальных районов</t>
  </si>
  <si>
    <t>Денежные взыскания (штрафы) за нарушение законодательства в области охраны окружающей среды</t>
  </si>
  <si>
    <t>2 02 03026 05 0000 151</t>
  </si>
  <si>
    <t>Субвенции бюджетам муниципальных районов 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</si>
  <si>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Исполнено за 9 месяцев 2013 года</t>
  </si>
  <si>
    <r>
      <t xml:space="preserve">Приложение № 2
к постановлению администрации Сонковского района                                                                                                                        Тверской области от </t>
    </r>
    <r>
      <rPr>
        <sz val="8"/>
        <color rgb="FFFF0000"/>
        <rFont val="Arial"/>
        <family val="2"/>
        <charset val="204"/>
      </rPr>
      <t>15</t>
    </r>
    <r>
      <rPr>
        <sz val="8"/>
        <rFont val="Arial"/>
        <family val="2"/>
        <charset val="204"/>
      </rPr>
      <t xml:space="preserve">.10.2013 </t>
    </r>
    <r>
      <rPr>
        <sz val="8"/>
        <color rgb="FFFF0000"/>
        <rFont val="Arial"/>
        <family val="2"/>
        <charset val="204"/>
      </rPr>
      <t>№ 219 -па</t>
    </r>
    <r>
      <rPr>
        <sz val="8"/>
        <rFont val="Arial"/>
        <family val="2"/>
        <charset val="204"/>
      </rPr>
      <t xml:space="preserve">  "Об утверждении отчета об исполнении бюджета  муниципального образования Тверской области "Сонковский район"  за 9 месяцев 2013  года"
 </t>
    </r>
  </si>
</sst>
</file>

<file path=xl/styles.xml><?xml version="1.0" encoding="utf-8"?>
<styleSheet xmlns="http://schemas.openxmlformats.org/spreadsheetml/2006/main">
  <numFmts count="6">
    <numFmt numFmtId="42" formatCode="_-* #,##0&quot;р.&quot;_-;\-* #,##0&quot;р.&quot;_-;_-* &quot;-&quot;&quot;р.&quot;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"/>
  </numFmts>
  <fonts count="19">
    <font>
      <sz val="10"/>
      <name val="Arial Cyr"/>
      <charset val="204"/>
    </font>
    <font>
      <sz val="10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rgb="FFFF0000"/>
      <name val="Arial"/>
      <family val="2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sz val="11"/>
      <color rgb="FFC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2" fillId="0" borderId="1">
      <protection locked="0"/>
    </xf>
    <xf numFmtId="42" fontId="2" fillId="0" borderId="0">
      <protection locked="0"/>
    </xf>
    <xf numFmtId="42" fontId="2" fillId="0" borderId="0">
      <protection locked="0"/>
    </xf>
    <xf numFmtId="42" fontId="2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2" fillId="0" borderId="0">
      <protection locked="0"/>
    </xf>
  </cellStyleXfs>
  <cellXfs count="99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2" xfId="0" applyFont="1" applyBorder="1"/>
    <xf numFmtId="49" fontId="7" fillId="0" borderId="2" xfId="0" applyNumberFormat="1" applyFont="1" applyBorder="1" applyAlignment="1">
      <alignment horizontal="center"/>
    </xf>
    <xf numFmtId="0" fontId="8" fillId="0" borderId="2" xfId="0" applyFont="1" applyBorder="1" applyAlignment="1"/>
    <xf numFmtId="0" fontId="7" fillId="0" borderId="2" xfId="0" applyFont="1" applyBorder="1" applyAlignment="1"/>
    <xf numFmtId="0" fontId="8" fillId="0" borderId="2" xfId="0" applyFont="1" applyBorder="1" applyAlignment="1">
      <alignment wrapText="1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/>
    <xf numFmtId="0" fontId="6" fillId="0" borderId="2" xfId="0" applyFont="1" applyBorder="1" applyAlignment="1">
      <alignment wrapText="1"/>
    </xf>
    <xf numFmtId="0" fontId="9" fillId="0" borderId="2" xfId="0" applyFont="1" applyBorder="1" applyAlignment="1"/>
    <xf numFmtId="0" fontId="9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6" fillId="0" borderId="2" xfId="0" applyFont="1" applyBorder="1" applyAlignment="1">
      <alignment horizontal="justify" wrapText="1"/>
    </xf>
    <xf numFmtId="0" fontId="7" fillId="0" borderId="2" xfId="0" applyFont="1" applyBorder="1" applyAlignment="1">
      <alignment horizontal="justify" wrapText="1"/>
    </xf>
    <xf numFmtId="166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justify"/>
    </xf>
    <xf numFmtId="166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justify"/>
    </xf>
    <xf numFmtId="0" fontId="6" fillId="0" borderId="2" xfId="0" applyFont="1" applyFill="1" applyBorder="1" applyAlignment="1">
      <alignment horizontal="justify" wrapText="1"/>
    </xf>
    <xf numFmtId="166" fontId="6" fillId="0" borderId="2" xfId="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justify" vertical="top"/>
    </xf>
    <xf numFmtId="0" fontId="7" fillId="0" borderId="2" xfId="0" applyFont="1" applyBorder="1" applyAlignment="1">
      <alignment horizontal="right"/>
    </xf>
    <xf numFmtId="0" fontId="10" fillId="0" borderId="2" xfId="0" applyFont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164" fontId="6" fillId="0" borderId="2" xfId="0" applyNumberFormat="1" applyFont="1" applyFill="1" applyBorder="1"/>
    <xf numFmtId="165" fontId="7" fillId="0" borderId="2" xfId="9" applyNumberFormat="1" applyFont="1" applyFill="1" applyBorder="1" applyAlignment="1"/>
    <xf numFmtId="165" fontId="6" fillId="0" borderId="2" xfId="9" applyNumberFormat="1" applyFont="1" applyFill="1" applyBorder="1" applyAlignment="1"/>
    <xf numFmtId="0" fontId="4" fillId="0" borderId="0" xfId="0" applyFont="1" applyFill="1"/>
    <xf numFmtId="49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/>
    <xf numFmtId="0" fontId="6" fillId="0" borderId="2" xfId="0" applyFont="1" applyFill="1" applyBorder="1" applyAlignment="1">
      <alignment vertical="center"/>
    </xf>
    <xf numFmtId="0" fontId="14" fillId="0" borderId="0" xfId="0" applyFont="1" applyAlignment="1">
      <alignment horizontal="right" vertical="top" wrapText="1"/>
    </xf>
    <xf numFmtId="0" fontId="14" fillId="0" borderId="0" xfId="0" applyFont="1" applyAlignment="1">
      <alignment wrapText="1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5" fontId="7" fillId="0" borderId="5" xfId="9" applyNumberFormat="1" applyFont="1" applyFill="1" applyBorder="1" applyAlignment="1">
      <alignment horizontal="right"/>
    </xf>
    <xf numFmtId="49" fontId="6" fillId="0" borderId="3" xfId="0" applyNumberFormat="1" applyFont="1" applyBorder="1" applyAlignment="1">
      <alignment horizontal="center"/>
    </xf>
    <xf numFmtId="165" fontId="6" fillId="0" borderId="5" xfId="9" applyNumberFormat="1" applyFont="1" applyFill="1" applyBorder="1" applyAlignment="1"/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6" fillId="0" borderId="2" xfId="0" applyFont="1" applyFill="1" applyBorder="1" applyAlignment="1">
      <alignment horizontal="justify" wrapText="1"/>
    </xf>
    <xf numFmtId="0" fontId="6" fillId="0" borderId="0" xfId="0" applyFont="1"/>
    <xf numFmtId="0" fontId="6" fillId="0" borderId="6" xfId="0" applyFont="1" applyBorder="1" applyAlignment="1">
      <alignment horizontal="center" wrapText="1"/>
    </xf>
    <xf numFmtId="0" fontId="17" fillId="0" borderId="0" xfId="0" applyFont="1"/>
    <xf numFmtId="16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top" wrapText="1"/>
    </xf>
    <xf numFmtId="0" fontId="7" fillId="0" borderId="3" xfId="0" applyFont="1" applyBorder="1" applyAlignment="1">
      <alignment horizontal="left" vertical="center" wrapText="1"/>
    </xf>
    <xf numFmtId="0" fontId="0" fillId="0" borderId="4" xfId="0" applyBorder="1" applyAlignment="1"/>
    <xf numFmtId="0" fontId="0" fillId="0" borderId="5" xfId="0" applyBorder="1" applyAlignment="1"/>
    <xf numFmtId="0" fontId="9" fillId="0" borderId="2" xfId="0" applyFont="1" applyBorder="1" applyAlignment="1">
      <alignment horizontal="justify" wrapText="1"/>
    </xf>
    <xf numFmtId="0" fontId="6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/>
    <xf numFmtId="0" fontId="9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6" fillId="0" borderId="0" xfId="0" applyFont="1" applyAlignment="1">
      <alignment horizontal="right"/>
    </xf>
    <xf numFmtId="0" fontId="11" fillId="0" borderId="2" xfId="7" applyNumberFormat="1" applyFont="1" applyFill="1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6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justify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/>
    <xf numFmtId="0" fontId="12" fillId="0" borderId="2" xfId="8" applyNumberFormat="1" applyFont="1" applyFill="1" applyBorder="1" applyAlignment="1">
      <alignment horizontal="justify" vertical="top" wrapText="1"/>
    </xf>
    <xf numFmtId="0" fontId="8" fillId="0" borderId="2" xfId="0" applyFont="1" applyBorder="1" applyAlignment="1">
      <alignment horizontal="justify" wrapText="1"/>
    </xf>
    <xf numFmtId="0" fontId="8" fillId="0" borderId="2" xfId="0" applyFont="1" applyBorder="1" applyAlignment="1">
      <alignment wrapText="1"/>
    </xf>
    <xf numFmtId="0" fontId="6" fillId="0" borderId="2" xfId="0" applyFont="1" applyFill="1" applyBorder="1" applyAlignment="1">
      <alignment horizontal="left" wrapText="1"/>
    </xf>
    <xf numFmtId="0" fontId="6" fillId="0" borderId="3" xfId="0" applyFont="1" applyBorder="1" applyAlignment="1">
      <alignment wrapText="1"/>
    </xf>
    <xf numFmtId="0" fontId="16" fillId="0" borderId="4" xfId="0" applyFont="1" applyBorder="1" applyAlignment="1">
      <alignment wrapText="1"/>
    </xf>
    <xf numFmtId="0" fontId="16" fillId="0" borderId="5" xfId="0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7" fillId="0" borderId="2" xfId="0" applyFont="1" applyBorder="1" applyAlignment="1"/>
    <xf numFmtId="0" fontId="6" fillId="0" borderId="2" xfId="0" applyFont="1" applyBorder="1" applyAlignment="1">
      <alignment horizontal="justify" wrapText="1"/>
    </xf>
    <xf numFmtId="0" fontId="6" fillId="0" borderId="2" xfId="0" applyFont="1" applyFill="1" applyBorder="1" applyAlignment="1">
      <alignment horizontal="justify" wrapText="1"/>
    </xf>
    <xf numFmtId="0" fontId="7" fillId="0" borderId="2" xfId="0" applyFont="1" applyBorder="1" applyAlignment="1">
      <alignment horizontal="justify" wrapText="1"/>
    </xf>
    <xf numFmtId="0" fontId="10" fillId="0" borderId="2" xfId="0" applyFont="1" applyBorder="1" applyAlignment="1">
      <alignment horizontal="justify" vertical="top" wrapText="1"/>
    </xf>
    <xf numFmtId="0" fontId="0" fillId="0" borderId="2" xfId="0" applyFont="1" applyBorder="1" applyAlignment="1">
      <alignment wrapText="1"/>
    </xf>
    <xf numFmtId="0" fontId="6" fillId="0" borderId="3" xfId="0" applyFont="1" applyBorder="1" applyAlignment="1">
      <alignment horizontal="justify" vertical="top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4" fillId="0" borderId="0" xfId="0" applyFont="1" applyAlignment="1">
      <alignment horizontal="right" vertical="top" wrapText="1"/>
    </xf>
    <xf numFmtId="0" fontId="14" fillId="0" borderId="0" xfId="0" applyFont="1" applyAlignment="1">
      <alignment wrapText="1"/>
    </xf>
    <xf numFmtId="0" fontId="7" fillId="0" borderId="2" xfId="0" applyFont="1" applyFill="1" applyBorder="1" applyAlignment="1">
      <alignment horizontal="justify" wrapText="1"/>
    </xf>
    <xf numFmtId="0" fontId="6" fillId="0" borderId="2" xfId="0" applyFont="1" applyBorder="1" applyAlignment="1">
      <alignment horizontal="justify" vertical="top" wrapText="1"/>
    </xf>
    <xf numFmtId="0" fontId="13" fillId="0" borderId="2" xfId="0" applyFont="1" applyBorder="1" applyAlignment="1">
      <alignment horizontal="justify" vertical="top" wrapText="1"/>
    </xf>
    <xf numFmtId="0" fontId="13" fillId="0" borderId="2" xfId="0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4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0" fontId="10" fillId="0" borderId="0" xfId="0" applyFont="1"/>
    <xf numFmtId="0" fontId="6" fillId="0" borderId="7" xfId="0" applyFont="1" applyBorder="1" applyAlignment="1">
      <alignment horizontal="justify" vertical="top" wrapText="1"/>
    </xf>
    <xf numFmtId="0" fontId="16" fillId="0" borderId="0" xfId="0" applyFont="1" applyAlignment="1">
      <alignment horizontal="justify" wrapText="1"/>
    </xf>
    <xf numFmtId="0" fontId="16" fillId="0" borderId="8" xfId="0" applyFont="1" applyBorder="1" applyAlignment="1">
      <alignment horizontal="justify" wrapText="1"/>
    </xf>
    <xf numFmtId="165" fontId="18" fillId="0" borderId="2" xfId="9" applyNumberFormat="1" applyFont="1" applyFill="1" applyBorder="1" applyAlignment="1"/>
  </cellXfs>
  <cellStyles count="11">
    <cellStyle name="’ћѓћ‚›‰" xfId="1"/>
    <cellStyle name="”ќђќ‘ћ‚›‰" xfId="2"/>
    <cellStyle name="”љ‘ђћ‚ђќќ›‰" xfId="3"/>
    <cellStyle name="„…ќ…†ќ›‰" xfId="4"/>
    <cellStyle name="‡ђѓћ‹ћ‚ћљ1" xfId="5"/>
    <cellStyle name="‡ђѓћ‹ћ‚ћљ2" xfId="6"/>
    <cellStyle name="Денежный" xfId="7" builtinId="4"/>
    <cellStyle name="Обычный" xfId="0" builtinId="0"/>
    <cellStyle name="Процентный" xfId="8" builtinId="5"/>
    <cellStyle name="Финансовый" xfId="9" builtinId="3"/>
    <cellStyle name="Џђћ–…ќ’ќ›‰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ikova\c\&#1052;&#1086;&#1080;%20&#1076;&#1086;&#1082;&#1091;&#1084;&#1077;&#1085;&#1090;&#1099;\&#1041;&#1102;&#1076;&#1078;&#1077;&#1090;2000\&#1042;&#1072;&#1088;&#1080;&#1072;&#1085;&#1090;%20&#1089;%20&#1087;&#1086;&#1074;&#1099;&#1096;&#1077;&#1085;&#1080;&#1077;&#1084;\add5_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1;&#1102;&#1076;&#1078;&#1077;&#1090;2000\&#1042;&#1072;&#1088;&#1080;&#1072;&#1085;&#1090;%20&#1089;%20&#1087;&#1086;&#1074;&#1099;&#1096;&#1077;&#1085;&#1080;&#1077;&#1084;\add5_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topLeftCell="A76" zoomScale="75" workbookViewId="0">
      <selection activeCell="C5" sqref="C5:F5"/>
    </sheetView>
  </sheetViews>
  <sheetFormatPr defaultRowHeight="15"/>
  <cols>
    <col min="1" max="1" width="9.140625" style="1"/>
    <col min="2" max="2" width="24.28515625" style="1" customWidth="1"/>
    <col min="3" max="4" width="28.85546875" style="1" customWidth="1"/>
    <col min="5" max="5" width="35.140625" style="1" customWidth="1"/>
    <col min="6" max="6" width="14.85546875" style="31" customWidth="1"/>
    <col min="7" max="7" width="12.140625" style="1" customWidth="1"/>
    <col min="8" max="16384" width="9.140625" style="1"/>
  </cols>
  <sheetData>
    <row r="1" spans="1:7">
      <c r="C1" s="35"/>
      <c r="D1" s="36"/>
      <c r="E1" s="85" t="s">
        <v>144</v>
      </c>
      <c r="F1" s="86"/>
    </row>
    <row r="2" spans="1:7">
      <c r="C2" s="36"/>
      <c r="D2" s="36"/>
      <c r="E2" s="86"/>
      <c r="F2" s="86"/>
    </row>
    <row r="3" spans="1:7">
      <c r="C3" s="36"/>
      <c r="D3" s="36"/>
      <c r="E3" s="86"/>
      <c r="F3" s="86"/>
    </row>
    <row r="4" spans="1:7" ht="15.75" customHeight="1">
      <c r="C4" s="36"/>
      <c r="D4" s="36"/>
      <c r="E4" s="86"/>
      <c r="F4" s="86"/>
    </row>
    <row r="5" spans="1:7">
      <c r="C5" s="60"/>
      <c r="D5" s="60"/>
      <c r="E5" s="60"/>
      <c r="F5" s="60"/>
    </row>
    <row r="6" spans="1:7">
      <c r="C6" s="60"/>
      <c r="D6" s="60"/>
      <c r="E6" s="60"/>
      <c r="F6" s="60"/>
    </row>
    <row r="7" spans="1:7">
      <c r="C7" s="3"/>
      <c r="D7" s="3"/>
      <c r="E7" s="3"/>
      <c r="F7" s="26"/>
    </row>
    <row r="8" spans="1:7" ht="15.75">
      <c r="B8" s="64" t="s">
        <v>113</v>
      </c>
      <c r="C8" s="64"/>
      <c r="D8" s="64"/>
      <c r="E8" s="64"/>
      <c r="F8" s="64"/>
    </row>
    <row r="9" spans="1:7" ht="15.75">
      <c r="B9" s="2"/>
      <c r="F9" s="27" t="s">
        <v>27</v>
      </c>
    </row>
    <row r="10" spans="1:7" ht="15" customHeight="1">
      <c r="A10" s="65" t="s">
        <v>0</v>
      </c>
      <c r="B10" s="65"/>
      <c r="C10" s="65" t="s">
        <v>1</v>
      </c>
      <c r="D10" s="66"/>
      <c r="E10" s="66"/>
      <c r="F10" s="49" t="s">
        <v>116</v>
      </c>
      <c r="G10" s="49" t="s">
        <v>143</v>
      </c>
    </row>
    <row r="11" spans="1:7" ht="41.25" customHeight="1">
      <c r="A11" s="65"/>
      <c r="B11" s="65"/>
      <c r="C11" s="65"/>
      <c r="D11" s="66"/>
      <c r="E11" s="66"/>
      <c r="F11" s="49"/>
      <c r="G11" s="49"/>
    </row>
    <row r="12" spans="1:7">
      <c r="A12" s="4"/>
      <c r="B12" s="4"/>
      <c r="C12" s="67"/>
      <c r="D12" s="67"/>
      <c r="E12" s="67"/>
      <c r="F12" s="28"/>
      <c r="G12" s="28"/>
    </row>
    <row r="13" spans="1:7" ht="15.75">
      <c r="A13" s="5" t="s">
        <v>2</v>
      </c>
      <c r="B13" s="6" t="s">
        <v>3</v>
      </c>
      <c r="C13" s="68" t="s">
        <v>91</v>
      </c>
      <c r="D13" s="62"/>
      <c r="E13" s="62"/>
      <c r="F13" s="29">
        <f>F14+F20+F27+F29+F35+F50+F44</f>
        <v>67858.599999999991</v>
      </c>
      <c r="G13" s="29">
        <f>G14+G20+G27+G29+G35+G50+G44+G42+G56</f>
        <v>39675.899999999994</v>
      </c>
    </row>
    <row r="14" spans="1:7" ht="15.75">
      <c r="A14" s="5" t="s">
        <v>2</v>
      </c>
      <c r="B14" s="6" t="s">
        <v>4</v>
      </c>
      <c r="C14" s="68" t="s">
        <v>92</v>
      </c>
      <c r="D14" s="62"/>
      <c r="E14" s="62"/>
      <c r="F14" s="29">
        <f>F15</f>
        <v>54421.599999999999</v>
      </c>
      <c r="G14" s="29">
        <f>G15</f>
        <v>36529.599999999999</v>
      </c>
    </row>
    <row r="15" spans="1:7" ht="15.75">
      <c r="A15" s="5" t="s">
        <v>2</v>
      </c>
      <c r="B15" s="8" t="s">
        <v>5</v>
      </c>
      <c r="C15" s="69" t="s">
        <v>6</v>
      </c>
      <c r="D15" s="69"/>
      <c r="E15" s="69"/>
      <c r="F15" s="29">
        <f>F17+F18+F16+F19</f>
        <v>54421.599999999999</v>
      </c>
      <c r="G15" s="29">
        <f>G17+G18+G16+G19</f>
        <v>36529.599999999999</v>
      </c>
    </row>
    <row r="16" spans="1:7" ht="66" customHeight="1">
      <c r="A16" s="9" t="s">
        <v>2</v>
      </c>
      <c r="B16" s="10" t="s">
        <v>72</v>
      </c>
      <c r="C16" s="61" t="s">
        <v>93</v>
      </c>
      <c r="D16" s="62"/>
      <c r="E16" s="62"/>
      <c r="F16" s="30">
        <v>54416.9</v>
      </c>
      <c r="G16" s="30">
        <v>36344.9</v>
      </c>
    </row>
    <row r="17" spans="1:7" ht="91.5" customHeight="1">
      <c r="A17" s="9" t="s">
        <v>2</v>
      </c>
      <c r="B17" s="10" t="s">
        <v>7</v>
      </c>
      <c r="C17" s="61" t="s">
        <v>94</v>
      </c>
      <c r="D17" s="62"/>
      <c r="E17" s="62"/>
      <c r="F17" s="30"/>
      <c r="G17" s="30">
        <v>59.2</v>
      </c>
    </row>
    <row r="18" spans="1:7" ht="32.25" customHeight="1">
      <c r="A18" s="9" t="s">
        <v>2</v>
      </c>
      <c r="B18" s="10" t="s">
        <v>65</v>
      </c>
      <c r="C18" s="63" t="s">
        <v>97</v>
      </c>
      <c r="D18" s="63"/>
      <c r="E18" s="63"/>
      <c r="F18" s="30"/>
      <c r="G18" s="30">
        <v>113.3</v>
      </c>
    </row>
    <row r="19" spans="1:7" ht="62.25" customHeight="1">
      <c r="A19" s="9" t="s">
        <v>2</v>
      </c>
      <c r="B19" s="10" t="s">
        <v>96</v>
      </c>
      <c r="C19" s="55" t="s">
        <v>95</v>
      </c>
      <c r="D19" s="55"/>
      <c r="E19" s="55"/>
      <c r="F19" s="30">
        <v>4.7</v>
      </c>
      <c r="G19" s="30">
        <v>12.2</v>
      </c>
    </row>
    <row r="20" spans="1:7" ht="15.75">
      <c r="A20" s="5" t="s">
        <v>2</v>
      </c>
      <c r="B20" s="6" t="s">
        <v>8</v>
      </c>
      <c r="C20" s="56" t="s">
        <v>9</v>
      </c>
      <c r="D20" s="56"/>
      <c r="E20" s="56"/>
      <c r="F20" s="29">
        <f>F21+F24</f>
        <v>2437.5</v>
      </c>
      <c r="G20" s="29">
        <f>G21+G24</f>
        <v>2064.3000000000002</v>
      </c>
    </row>
    <row r="21" spans="1:7" ht="18" customHeight="1">
      <c r="A21" s="9" t="s">
        <v>2</v>
      </c>
      <c r="B21" s="12" t="s">
        <v>73</v>
      </c>
      <c r="C21" s="57" t="s">
        <v>10</v>
      </c>
      <c r="D21" s="57"/>
      <c r="E21" s="57"/>
      <c r="F21" s="30">
        <f>F22+F23</f>
        <v>2104</v>
      </c>
      <c r="G21" s="30">
        <f>G22+G23</f>
        <v>1717.8</v>
      </c>
    </row>
    <row r="22" spans="1:7" ht="20.25" customHeight="1">
      <c r="A22" s="9" t="s">
        <v>2</v>
      </c>
      <c r="B22" s="12" t="s">
        <v>74</v>
      </c>
      <c r="C22" s="57" t="s">
        <v>10</v>
      </c>
      <c r="D22" s="57"/>
      <c r="E22" s="57"/>
      <c r="F22" s="30">
        <v>2104</v>
      </c>
      <c r="G22" s="30">
        <v>1717.3</v>
      </c>
    </row>
    <row r="23" spans="1:7" ht="31.5" customHeight="1">
      <c r="A23" s="9" t="s">
        <v>2</v>
      </c>
      <c r="B23" s="12" t="s">
        <v>86</v>
      </c>
      <c r="C23" s="57" t="s">
        <v>88</v>
      </c>
      <c r="D23" s="57"/>
      <c r="E23" s="57"/>
      <c r="F23" s="30"/>
      <c r="G23" s="30">
        <v>0.5</v>
      </c>
    </row>
    <row r="24" spans="1:7">
      <c r="A24" s="9" t="s">
        <v>2</v>
      </c>
      <c r="B24" s="12" t="s">
        <v>75</v>
      </c>
      <c r="C24" s="57" t="s">
        <v>35</v>
      </c>
      <c r="D24" s="57"/>
      <c r="E24" s="57"/>
      <c r="F24" s="30">
        <f>F25+F26</f>
        <v>333.5</v>
      </c>
      <c r="G24" s="30">
        <v>346.5</v>
      </c>
    </row>
    <row r="25" spans="1:7" ht="21" customHeight="1">
      <c r="A25" s="9" t="s">
        <v>2</v>
      </c>
      <c r="B25" s="12" t="s">
        <v>76</v>
      </c>
      <c r="C25" s="57" t="s">
        <v>35</v>
      </c>
      <c r="D25" s="57"/>
      <c r="E25" s="57"/>
      <c r="F25" s="30">
        <v>333.5</v>
      </c>
      <c r="G25" s="30">
        <v>341.4</v>
      </c>
    </row>
    <row r="26" spans="1:7" ht="29.25" customHeight="1">
      <c r="A26" s="9" t="s">
        <v>2</v>
      </c>
      <c r="B26" s="12" t="s">
        <v>87</v>
      </c>
      <c r="C26" s="57" t="s">
        <v>89</v>
      </c>
      <c r="D26" s="57"/>
      <c r="E26" s="57"/>
      <c r="F26" s="30"/>
      <c r="G26" s="30"/>
    </row>
    <row r="27" spans="1:7" ht="15.75">
      <c r="A27" s="5" t="s">
        <v>2</v>
      </c>
      <c r="B27" s="7" t="s">
        <v>11</v>
      </c>
      <c r="C27" s="56" t="s">
        <v>12</v>
      </c>
      <c r="D27" s="56"/>
      <c r="E27" s="56"/>
      <c r="F27" s="29">
        <f>SUM(F28)</f>
        <v>131</v>
      </c>
      <c r="G27" s="29">
        <f>SUM(G28)</f>
        <v>235.2</v>
      </c>
    </row>
    <row r="28" spans="1:7" ht="34.5" customHeight="1">
      <c r="A28" s="9" t="s">
        <v>2</v>
      </c>
      <c r="B28" s="13" t="s">
        <v>31</v>
      </c>
      <c r="C28" s="54" t="s">
        <v>69</v>
      </c>
      <c r="D28" s="54"/>
      <c r="E28" s="54"/>
      <c r="F28" s="30">
        <v>131</v>
      </c>
      <c r="G28" s="30">
        <v>235.2</v>
      </c>
    </row>
    <row r="29" spans="1:7" ht="15.75">
      <c r="A29" s="5" t="s">
        <v>2</v>
      </c>
      <c r="B29" s="7" t="s">
        <v>13</v>
      </c>
      <c r="C29" s="59" t="s">
        <v>14</v>
      </c>
      <c r="D29" s="59"/>
      <c r="E29" s="59"/>
      <c r="F29" s="29">
        <f>SUM(F30:F32)</f>
        <v>220.1</v>
      </c>
      <c r="G29" s="29">
        <f>SUM(G30:G34)</f>
        <v>206</v>
      </c>
    </row>
    <row r="30" spans="1:7" s="31" customFormat="1" ht="60" customHeight="1">
      <c r="A30" s="32" t="s">
        <v>2</v>
      </c>
      <c r="B30" s="21" t="s">
        <v>79</v>
      </c>
      <c r="C30" s="50" t="s">
        <v>55</v>
      </c>
      <c r="D30" s="50"/>
      <c r="E30" s="50"/>
      <c r="F30" s="30">
        <v>100.1</v>
      </c>
      <c r="G30" s="30">
        <v>88.1</v>
      </c>
    </row>
    <row r="31" spans="1:7" s="31" customFormat="1" ht="60" customHeight="1">
      <c r="A31" s="32" t="s">
        <v>131</v>
      </c>
      <c r="B31" s="45" t="s">
        <v>132</v>
      </c>
      <c r="C31" s="50" t="s">
        <v>133</v>
      </c>
      <c r="D31" s="50"/>
      <c r="E31" s="50"/>
      <c r="F31" s="30">
        <v>0</v>
      </c>
      <c r="G31" s="30">
        <v>0.3</v>
      </c>
    </row>
    <row r="32" spans="1:7" s="31" customFormat="1" ht="48" customHeight="1">
      <c r="A32" s="32" t="s">
        <v>2</v>
      </c>
      <c r="B32" s="21" t="s">
        <v>28</v>
      </c>
      <c r="C32" s="50" t="s">
        <v>85</v>
      </c>
      <c r="D32" s="50"/>
      <c r="E32" s="50"/>
      <c r="F32" s="30">
        <v>120</v>
      </c>
      <c r="G32" s="30">
        <v>111.8</v>
      </c>
    </row>
    <row r="33" spans="1:7" s="31" customFormat="1" ht="42" customHeight="1" thickBot="1">
      <c r="A33" s="32" t="s">
        <v>2</v>
      </c>
      <c r="B33" s="46" t="s">
        <v>135</v>
      </c>
      <c r="C33" s="72" t="s">
        <v>134</v>
      </c>
      <c r="D33" s="73"/>
      <c r="E33" s="74"/>
      <c r="F33" s="30"/>
      <c r="G33" s="30">
        <v>4.8</v>
      </c>
    </row>
    <row r="34" spans="1:7" s="31" customFormat="1" ht="54" customHeight="1" thickBot="1">
      <c r="A34" s="32" t="s">
        <v>131</v>
      </c>
      <c r="B34" s="47" t="s">
        <v>137</v>
      </c>
      <c r="C34" s="72" t="s">
        <v>136</v>
      </c>
      <c r="D34" s="73"/>
      <c r="E34" s="74"/>
      <c r="F34" s="30"/>
      <c r="G34" s="30">
        <v>1</v>
      </c>
    </row>
    <row r="35" spans="1:7" ht="15.75">
      <c r="A35" s="5" t="s">
        <v>2</v>
      </c>
      <c r="B35" s="6" t="s">
        <v>15</v>
      </c>
      <c r="C35" s="70" t="s">
        <v>16</v>
      </c>
      <c r="D35" s="70"/>
      <c r="E35" s="70"/>
      <c r="F35" s="29">
        <f>F36</f>
        <v>132.5</v>
      </c>
      <c r="G35" s="29">
        <f>G36</f>
        <v>100.9</v>
      </c>
    </row>
    <row r="36" spans="1:7" s="31" customFormat="1" ht="42.75" customHeight="1">
      <c r="A36" s="32" t="s">
        <v>2</v>
      </c>
      <c r="B36" s="33" t="s">
        <v>98</v>
      </c>
      <c r="C36" s="71" t="s">
        <v>99</v>
      </c>
      <c r="D36" s="71"/>
      <c r="E36" s="71"/>
      <c r="F36" s="30">
        <f>SUM(F37:F41)</f>
        <v>132.5</v>
      </c>
      <c r="G36" s="30">
        <f>SUM(G37:G41)</f>
        <v>100.9</v>
      </c>
    </row>
    <row r="37" spans="1:7" ht="45" customHeight="1">
      <c r="A37" s="9" t="s">
        <v>2</v>
      </c>
      <c r="B37" s="33" t="s">
        <v>100</v>
      </c>
      <c r="C37" s="75" t="s">
        <v>104</v>
      </c>
      <c r="D37" s="75"/>
      <c r="E37" s="75"/>
      <c r="F37" s="30">
        <v>17</v>
      </c>
      <c r="G37" s="98">
        <v>15.3</v>
      </c>
    </row>
    <row r="38" spans="1:7" ht="27" customHeight="1">
      <c r="A38" s="9" t="s">
        <v>2</v>
      </c>
      <c r="B38" s="33" t="s">
        <v>101</v>
      </c>
      <c r="C38" s="58" t="s">
        <v>105</v>
      </c>
      <c r="D38" s="58"/>
      <c r="E38" s="58"/>
      <c r="F38" s="30">
        <v>2.2000000000000002</v>
      </c>
      <c r="G38" s="30">
        <v>3.1</v>
      </c>
    </row>
    <row r="39" spans="1:7" ht="26.25" customHeight="1">
      <c r="A39" s="9" t="s">
        <v>2</v>
      </c>
      <c r="B39" s="34" t="s">
        <v>102</v>
      </c>
      <c r="C39" s="58" t="s">
        <v>106</v>
      </c>
      <c r="D39" s="58"/>
      <c r="E39" s="58"/>
      <c r="F39" s="30">
        <v>53.4</v>
      </c>
      <c r="G39" s="30">
        <v>49.7</v>
      </c>
    </row>
    <row r="40" spans="1:7" ht="21" customHeight="1">
      <c r="A40" s="9" t="s">
        <v>2</v>
      </c>
      <c r="B40" s="33" t="s">
        <v>103</v>
      </c>
      <c r="C40" s="58" t="s">
        <v>107</v>
      </c>
      <c r="D40" s="58"/>
      <c r="E40" s="58"/>
      <c r="F40" s="30">
        <v>59.9</v>
      </c>
      <c r="G40" s="30">
        <v>32.799999999999997</v>
      </c>
    </row>
    <row r="41" spans="1:7" ht="23.25" customHeight="1">
      <c r="A41" s="9" t="s">
        <v>2</v>
      </c>
      <c r="B41" s="33" t="s">
        <v>80</v>
      </c>
      <c r="C41" s="58" t="s">
        <v>108</v>
      </c>
      <c r="D41" s="58"/>
      <c r="E41" s="58"/>
      <c r="F41" s="30"/>
      <c r="G41" s="30"/>
    </row>
    <row r="42" spans="1:7" ht="30" customHeight="1">
      <c r="A42" s="37" t="s">
        <v>2</v>
      </c>
      <c r="B42" s="38" t="s">
        <v>117</v>
      </c>
      <c r="C42" s="51" t="s">
        <v>118</v>
      </c>
      <c r="D42" s="52"/>
      <c r="E42" s="53"/>
      <c r="F42" s="39"/>
      <c r="G42" s="39">
        <f>SUM(G43:G43)</f>
        <v>131.69999999999999</v>
      </c>
    </row>
    <row r="43" spans="1:7" ht="24" customHeight="1">
      <c r="A43" s="40" t="s">
        <v>2</v>
      </c>
      <c r="B43" s="42" t="s">
        <v>119</v>
      </c>
      <c r="C43" s="82" t="s">
        <v>120</v>
      </c>
      <c r="D43" s="83"/>
      <c r="E43" s="84"/>
      <c r="F43" s="41"/>
      <c r="G43" s="41">
        <v>131.69999999999999</v>
      </c>
    </row>
    <row r="44" spans="1:7" ht="31.5" customHeight="1">
      <c r="A44" s="5" t="s">
        <v>2</v>
      </c>
      <c r="B44" s="16" t="s">
        <v>17</v>
      </c>
      <c r="C44" s="90" t="s">
        <v>18</v>
      </c>
      <c r="D44" s="90"/>
      <c r="E44" s="90"/>
      <c r="F44" s="29">
        <f>F47+F45</f>
        <v>10178.299999999999</v>
      </c>
      <c r="G44" s="29">
        <f>G47+G45</f>
        <v>282.2</v>
      </c>
    </row>
    <row r="45" spans="1:7" s="31" customFormat="1" ht="63" customHeight="1">
      <c r="A45" s="32" t="s">
        <v>2</v>
      </c>
      <c r="B45" s="21" t="s">
        <v>62</v>
      </c>
      <c r="C45" s="50" t="s">
        <v>83</v>
      </c>
      <c r="D45" s="50"/>
      <c r="E45" s="50"/>
      <c r="F45" s="30">
        <f>F46</f>
        <v>10024.5</v>
      </c>
      <c r="G45" s="30">
        <f>G46</f>
        <v>24.5</v>
      </c>
    </row>
    <row r="46" spans="1:7" s="31" customFormat="1" ht="56.25" customHeight="1">
      <c r="A46" s="32" t="s">
        <v>2</v>
      </c>
      <c r="B46" s="21" t="s">
        <v>81</v>
      </c>
      <c r="C46" s="91" t="s">
        <v>82</v>
      </c>
      <c r="D46" s="91"/>
      <c r="E46" s="91"/>
      <c r="F46" s="30">
        <v>10024.5</v>
      </c>
      <c r="G46" s="30">
        <v>24.5</v>
      </c>
    </row>
    <row r="47" spans="1:7" s="31" customFormat="1" ht="42" customHeight="1">
      <c r="A47" s="32" t="s">
        <v>2</v>
      </c>
      <c r="B47" s="21" t="s">
        <v>63</v>
      </c>
      <c r="C47" s="50" t="s">
        <v>84</v>
      </c>
      <c r="D47" s="50"/>
      <c r="E47" s="50"/>
      <c r="F47" s="30">
        <f>SUM(F48:F49)</f>
        <v>153.80000000000001</v>
      </c>
      <c r="G47" s="30">
        <f>SUM(G48:G49)</f>
        <v>257.7</v>
      </c>
    </row>
    <row r="48" spans="1:7" ht="31.5" customHeight="1">
      <c r="A48" s="9" t="s">
        <v>2</v>
      </c>
      <c r="B48" s="15" t="s">
        <v>90</v>
      </c>
      <c r="C48" s="88" t="s">
        <v>38</v>
      </c>
      <c r="D48" s="88"/>
      <c r="E48" s="88"/>
      <c r="F48" s="30">
        <v>54</v>
      </c>
      <c r="G48" s="30">
        <v>157.9</v>
      </c>
    </row>
    <row r="49" spans="1:9" ht="31.5" customHeight="1">
      <c r="A49" s="9" t="s">
        <v>2</v>
      </c>
      <c r="B49" s="15" t="s">
        <v>115</v>
      </c>
      <c r="C49" s="82" t="s">
        <v>114</v>
      </c>
      <c r="D49" s="92"/>
      <c r="E49" s="93"/>
      <c r="F49" s="30">
        <v>99.8</v>
      </c>
      <c r="G49" s="30">
        <v>99.8</v>
      </c>
    </row>
    <row r="50" spans="1:9" ht="15.75">
      <c r="A50" s="5" t="s">
        <v>2</v>
      </c>
      <c r="B50" s="6" t="s">
        <v>19</v>
      </c>
      <c r="C50" s="70" t="s">
        <v>29</v>
      </c>
      <c r="D50" s="70"/>
      <c r="E50" s="70"/>
      <c r="F50" s="29">
        <f>SUM(F54:F55)</f>
        <v>337.6</v>
      </c>
      <c r="G50" s="29">
        <f>SUM(G51:G55)</f>
        <v>130.5</v>
      </c>
    </row>
    <row r="51" spans="1:9" ht="30" customHeight="1">
      <c r="A51" s="9" t="s">
        <v>2</v>
      </c>
      <c r="B51" s="11" t="s">
        <v>121</v>
      </c>
      <c r="C51" s="77" t="s">
        <v>37</v>
      </c>
      <c r="D51" s="77"/>
      <c r="E51" s="77"/>
      <c r="F51" s="30"/>
      <c r="G51" s="30">
        <v>3.6</v>
      </c>
    </row>
    <row r="52" spans="1:9" ht="30" customHeight="1">
      <c r="A52" s="9" t="s">
        <v>131</v>
      </c>
      <c r="B52" s="44" t="s">
        <v>138</v>
      </c>
      <c r="C52" s="77" t="s">
        <v>140</v>
      </c>
      <c r="D52" s="77"/>
      <c r="E52" s="77"/>
      <c r="F52" s="30"/>
      <c r="G52" s="30">
        <v>22</v>
      </c>
      <c r="I52" s="48"/>
    </row>
    <row r="53" spans="1:9" ht="30" customHeight="1">
      <c r="A53" s="9" t="s">
        <v>2</v>
      </c>
      <c r="B53" s="11" t="s">
        <v>122</v>
      </c>
      <c r="C53" s="77" t="s">
        <v>37</v>
      </c>
      <c r="D53" s="77"/>
      <c r="E53" s="77"/>
      <c r="F53" s="30"/>
      <c r="G53" s="30">
        <v>6</v>
      </c>
    </row>
    <row r="54" spans="1:9" ht="25.5" customHeight="1">
      <c r="A54" s="9" t="s">
        <v>2</v>
      </c>
      <c r="B54" s="11" t="s">
        <v>110</v>
      </c>
      <c r="C54" s="58" t="s">
        <v>109</v>
      </c>
      <c r="D54" s="58"/>
      <c r="E54" s="58"/>
      <c r="F54" s="30">
        <v>1.5</v>
      </c>
      <c r="G54" s="30">
        <v>0</v>
      </c>
    </row>
    <row r="55" spans="1:9" ht="30" customHeight="1">
      <c r="A55" s="9" t="s">
        <v>2</v>
      </c>
      <c r="B55" s="11" t="s">
        <v>36</v>
      </c>
      <c r="C55" s="77" t="s">
        <v>37</v>
      </c>
      <c r="D55" s="77"/>
      <c r="E55" s="77"/>
      <c r="F55" s="30">
        <v>336.1</v>
      </c>
      <c r="G55" s="30">
        <v>98.9</v>
      </c>
    </row>
    <row r="56" spans="1:9" ht="30" customHeight="1">
      <c r="A56" s="5" t="s">
        <v>2</v>
      </c>
      <c r="B56" s="6" t="s">
        <v>20</v>
      </c>
      <c r="C56" s="70" t="s">
        <v>123</v>
      </c>
      <c r="D56" s="70"/>
      <c r="E56" s="70"/>
      <c r="F56" s="29">
        <f>SUM(F57)</f>
        <v>0</v>
      </c>
      <c r="G56" s="29">
        <f>SUM(G57)</f>
        <v>-4.5</v>
      </c>
    </row>
    <row r="57" spans="1:9" ht="30" customHeight="1">
      <c r="A57" s="9" t="s">
        <v>2</v>
      </c>
      <c r="B57" s="11" t="s">
        <v>124</v>
      </c>
      <c r="C57" s="77" t="s">
        <v>139</v>
      </c>
      <c r="D57" s="77"/>
      <c r="E57" s="77"/>
      <c r="F57" s="30"/>
      <c r="G57" s="30">
        <v>-4.5</v>
      </c>
    </row>
    <row r="58" spans="1:9" ht="15.75">
      <c r="A58" s="5"/>
      <c r="B58" s="6"/>
      <c r="C58" s="70" t="s">
        <v>30</v>
      </c>
      <c r="D58" s="70"/>
      <c r="E58" s="70"/>
      <c r="F58" s="30"/>
      <c r="G58" s="30"/>
    </row>
    <row r="59" spans="1:9" ht="15.75">
      <c r="A59" s="17">
        <v>0</v>
      </c>
      <c r="B59" s="18" t="s">
        <v>22</v>
      </c>
      <c r="C59" s="87" t="s">
        <v>23</v>
      </c>
      <c r="D59" s="87"/>
      <c r="E59" s="87"/>
      <c r="F59" s="29">
        <f>F60</f>
        <v>72804.800000000003</v>
      </c>
      <c r="G59" s="29">
        <f>G60</f>
        <v>54382.7</v>
      </c>
    </row>
    <row r="60" spans="1:9" ht="15.75">
      <c r="A60" s="17">
        <v>0</v>
      </c>
      <c r="B60" s="18" t="s">
        <v>24</v>
      </c>
      <c r="C60" s="87" t="s">
        <v>41</v>
      </c>
      <c r="D60" s="87"/>
      <c r="E60" s="87"/>
      <c r="F60" s="29">
        <f>F61+F64+F69+F77</f>
        <v>72804.800000000003</v>
      </c>
      <c r="G60" s="29">
        <f>G61+G64+G69+G77+G81</f>
        <v>54382.7</v>
      </c>
    </row>
    <row r="61" spans="1:9" ht="35.25" customHeight="1">
      <c r="A61" s="17">
        <v>0</v>
      </c>
      <c r="B61" s="18" t="s">
        <v>25</v>
      </c>
      <c r="C61" s="87" t="s">
        <v>42</v>
      </c>
      <c r="D61" s="87"/>
      <c r="E61" s="87"/>
      <c r="F61" s="29">
        <f>F62+F63</f>
        <v>0</v>
      </c>
      <c r="G61" s="29">
        <f>G62+G63</f>
        <v>756</v>
      </c>
    </row>
    <row r="62" spans="1:9" ht="18.75" customHeight="1">
      <c r="A62" s="19">
        <v>0</v>
      </c>
      <c r="B62" s="20" t="s">
        <v>39</v>
      </c>
      <c r="C62" s="78" t="s">
        <v>40</v>
      </c>
      <c r="D62" s="78"/>
      <c r="E62" s="78"/>
      <c r="F62" s="30">
        <v>0</v>
      </c>
      <c r="G62" s="30">
        <v>0</v>
      </c>
    </row>
    <row r="63" spans="1:9" ht="33.75" customHeight="1">
      <c r="A63" s="19">
        <v>0</v>
      </c>
      <c r="B63" s="11" t="s">
        <v>56</v>
      </c>
      <c r="C63" s="75" t="s">
        <v>57</v>
      </c>
      <c r="D63" s="75"/>
      <c r="E63" s="75"/>
      <c r="F63" s="30">
        <v>0</v>
      </c>
      <c r="G63" s="30">
        <v>756</v>
      </c>
    </row>
    <row r="64" spans="1:9" ht="37.5" customHeight="1">
      <c r="A64" s="17">
        <v>0</v>
      </c>
      <c r="B64" s="18" t="s">
        <v>26</v>
      </c>
      <c r="C64" s="87" t="s">
        <v>43</v>
      </c>
      <c r="D64" s="87"/>
      <c r="E64" s="87"/>
      <c r="F64" s="29">
        <f>SUM(F65:F68)</f>
        <v>17796.2</v>
      </c>
      <c r="G64" s="29">
        <f>SUM(G65:G68)</f>
        <v>12266.900000000001</v>
      </c>
    </row>
    <row r="65" spans="1:7" ht="20.25" customHeight="1">
      <c r="A65" s="19">
        <v>0</v>
      </c>
      <c r="B65" s="20" t="s">
        <v>111</v>
      </c>
      <c r="C65" s="78" t="s">
        <v>112</v>
      </c>
      <c r="D65" s="78"/>
      <c r="E65" s="78"/>
      <c r="F65" s="30"/>
      <c r="G65" s="30"/>
    </row>
    <row r="66" spans="1:7" ht="56.25" customHeight="1">
      <c r="A66" s="19">
        <v>0</v>
      </c>
      <c r="B66" s="11" t="s">
        <v>64</v>
      </c>
      <c r="C66" s="88" t="s">
        <v>70</v>
      </c>
      <c r="D66" s="88"/>
      <c r="E66" s="88"/>
      <c r="F66" s="30">
        <v>6496</v>
      </c>
      <c r="G66" s="30">
        <v>4172.6000000000004</v>
      </c>
    </row>
    <row r="67" spans="1:7" ht="32.25" customHeight="1">
      <c r="A67" s="19">
        <v>0</v>
      </c>
      <c r="B67" s="11" t="s">
        <v>66</v>
      </c>
      <c r="C67" s="88" t="s">
        <v>71</v>
      </c>
      <c r="D67" s="88"/>
      <c r="E67" s="88"/>
      <c r="F67" s="30">
        <v>0</v>
      </c>
      <c r="G67" s="30">
        <v>0</v>
      </c>
    </row>
    <row r="68" spans="1:7" ht="20.25" customHeight="1">
      <c r="A68" s="19">
        <v>0</v>
      </c>
      <c r="B68" s="11" t="s">
        <v>44</v>
      </c>
      <c r="C68" s="77" t="s">
        <v>34</v>
      </c>
      <c r="D68" s="77"/>
      <c r="E68" s="77"/>
      <c r="F68" s="30">
        <v>11300.2</v>
      </c>
      <c r="G68" s="30">
        <v>8094.3</v>
      </c>
    </row>
    <row r="69" spans="1:7" ht="39" customHeight="1">
      <c r="A69" s="17">
        <v>0</v>
      </c>
      <c r="B69" s="14" t="s">
        <v>45</v>
      </c>
      <c r="C69" s="79" t="s">
        <v>46</v>
      </c>
      <c r="D69" s="79"/>
      <c r="E69" s="79"/>
      <c r="F69" s="29">
        <f>SUM(F70:F76)</f>
        <v>54550.600000000006</v>
      </c>
      <c r="G69" s="29">
        <f>SUM(G70:G76)</f>
        <v>41636.699999999997</v>
      </c>
    </row>
    <row r="70" spans="1:7" ht="35.25" customHeight="1">
      <c r="A70" s="19">
        <v>0</v>
      </c>
      <c r="B70" s="11" t="s">
        <v>48</v>
      </c>
      <c r="C70" s="77" t="s">
        <v>47</v>
      </c>
      <c r="D70" s="77"/>
      <c r="E70" s="77"/>
      <c r="F70" s="30">
        <v>245.1</v>
      </c>
      <c r="G70" s="30">
        <v>245.1</v>
      </c>
    </row>
    <row r="71" spans="1:7" ht="32.25" customHeight="1">
      <c r="A71" s="19">
        <v>0</v>
      </c>
      <c r="B71" s="11" t="s">
        <v>49</v>
      </c>
      <c r="C71" s="77" t="s">
        <v>50</v>
      </c>
      <c r="D71" s="77"/>
      <c r="E71" s="77"/>
      <c r="F71" s="30">
        <v>539.9</v>
      </c>
      <c r="G71" s="30">
        <v>335.3</v>
      </c>
    </row>
    <row r="72" spans="1:7" ht="32.25" customHeight="1">
      <c r="A72" s="19">
        <v>0</v>
      </c>
      <c r="B72" s="11" t="s">
        <v>67</v>
      </c>
      <c r="C72" s="78" t="s">
        <v>68</v>
      </c>
      <c r="D72" s="78"/>
      <c r="E72" s="78"/>
      <c r="F72" s="30">
        <v>7211</v>
      </c>
      <c r="G72" s="30">
        <v>5408.3</v>
      </c>
    </row>
    <row r="73" spans="1:7" ht="32.25" customHeight="1">
      <c r="A73" s="19">
        <v>0</v>
      </c>
      <c r="B73" s="94" t="s">
        <v>141</v>
      </c>
      <c r="C73" s="95" t="s">
        <v>142</v>
      </c>
      <c r="D73" s="96"/>
      <c r="E73" s="97"/>
      <c r="F73" s="30">
        <v>339.9</v>
      </c>
      <c r="G73" s="30">
        <v>339.9</v>
      </c>
    </row>
    <row r="74" spans="1:7" ht="61.5" customHeight="1">
      <c r="A74" s="19">
        <v>0</v>
      </c>
      <c r="B74" s="11" t="s">
        <v>58</v>
      </c>
      <c r="C74" s="77" t="s">
        <v>59</v>
      </c>
      <c r="D74" s="77"/>
      <c r="E74" s="77"/>
      <c r="F74" s="30">
        <v>895.7</v>
      </c>
      <c r="G74" s="30">
        <v>689.3</v>
      </c>
    </row>
    <row r="75" spans="1:7" ht="53.25" customHeight="1">
      <c r="A75" s="19">
        <v>0</v>
      </c>
      <c r="B75" s="44" t="s">
        <v>129</v>
      </c>
      <c r="C75" s="77" t="s">
        <v>130</v>
      </c>
      <c r="D75" s="77"/>
      <c r="E75" s="77"/>
      <c r="F75" s="30">
        <v>2687.6</v>
      </c>
      <c r="G75" s="30">
        <v>2687.6</v>
      </c>
    </row>
    <row r="76" spans="1:7" ht="24" customHeight="1">
      <c r="A76" s="19">
        <v>0</v>
      </c>
      <c r="B76" s="11" t="s">
        <v>32</v>
      </c>
      <c r="C76" s="77" t="s">
        <v>33</v>
      </c>
      <c r="D76" s="77"/>
      <c r="E76" s="77"/>
      <c r="F76" s="30">
        <v>42631.4</v>
      </c>
      <c r="G76" s="30">
        <v>31931.200000000001</v>
      </c>
    </row>
    <row r="77" spans="1:7" ht="15.75">
      <c r="A77" s="17">
        <v>0</v>
      </c>
      <c r="B77" s="14" t="s">
        <v>53</v>
      </c>
      <c r="C77" s="79" t="s">
        <v>51</v>
      </c>
      <c r="D77" s="79"/>
      <c r="E77" s="79"/>
      <c r="F77" s="29">
        <f>F78+F80+F79</f>
        <v>458</v>
      </c>
      <c r="G77" s="29">
        <f>G78+G80+G79</f>
        <v>386</v>
      </c>
    </row>
    <row r="78" spans="1:7" ht="47.25" customHeight="1">
      <c r="A78" s="19">
        <v>0</v>
      </c>
      <c r="B78" s="11" t="s">
        <v>54</v>
      </c>
      <c r="C78" s="77" t="s">
        <v>52</v>
      </c>
      <c r="D78" s="77"/>
      <c r="E78" s="77"/>
      <c r="F78" s="30">
        <v>288</v>
      </c>
      <c r="G78" s="30">
        <v>216</v>
      </c>
    </row>
    <row r="79" spans="1:7" ht="45" customHeight="1">
      <c r="A79" s="19">
        <v>0</v>
      </c>
      <c r="B79" s="25" t="s">
        <v>77</v>
      </c>
      <c r="C79" s="80" t="s">
        <v>78</v>
      </c>
      <c r="D79" s="80"/>
      <c r="E79" s="80"/>
      <c r="F79" s="30">
        <v>0</v>
      </c>
      <c r="G79" s="30">
        <v>0</v>
      </c>
    </row>
    <row r="80" spans="1:7" ht="26.25" customHeight="1">
      <c r="A80" s="19">
        <v>0</v>
      </c>
      <c r="B80" s="11" t="s">
        <v>60</v>
      </c>
      <c r="C80" s="77" t="s">
        <v>61</v>
      </c>
      <c r="D80" s="77"/>
      <c r="E80" s="77"/>
      <c r="F80" s="30">
        <v>170</v>
      </c>
      <c r="G80" s="30">
        <v>170</v>
      </c>
    </row>
    <row r="81" spans="1:7" ht="35.25" customHeight="1">
      <c r="A81" s="17">
        <v>0</v>
      </c>
      <c r="B81" s="43" t="s">
        <v>125</v>
      </c>
      <c r="C81" s="89" t="s">
        <v>126</v>
      </c>
      <c r="D81" s="81"/>
      <c r="E81" s="81"/>
      <c r="F81" s="30"/>
      <c r="G81" s="29">
        <f>SUM(G82)</f>
        <v>-662.9</v>
      </c>
    </row>
    <row r="82" spans="1:7" ht="32.25" customHeight="1">
      <c r="A82" s="19">
        <v>0</v>
      </c>
      <c r="B82" s="42" t="s">
        <v>127</v>
      </c>
      <c r="C82" s="80" t="s">
        <v>128</v>
      </c>
      <c r="D82" s="81"/>
      <c r="E82" s="81"/>
      <c r="F82" s="30"/>
      <c r="G82" s="30">
        <v>-662.9</v>
      </c>
    </row>
    <row r="83" spans="1:7" ht="15.75">
      <c r="A83" s="22"/>
      <c r="B83" s="23"/>
      <c r="C83" s="70" t="s">
        <v>30</v>
      </c>
      <c r="D83" s="70"/>
      <c r="E83" s="70"/>
      <c r="F83" s="29">
        <f>F59</f>
        <v>72804.800000000003</v>
      </c>
      <c r="G83" s="29">
        <f>G59</f>
        <v>54382.7</v>
      </c>
    </row>
    <row r="84" spans="1:7" ht="15.75">
      <c r="A84" s="9"/>
      <c r="B84" s="24"/>
      <c r="C84" s="76" t="s">
        <v>21</v>
      </c>
      <c r="D84" s="76"/>
      <c r="E84" s="76"/>
      <c r="F84" s="29">
        <f>F13+F59</f>
        <v>140663.4</v>
      </c>
      <c r="G84" s="29">
        <f>G13+G59</f>
        <v>94058.599999999991</v>
      </c>
    </row>
  </sheetData>
  <mergeCells count="81">
    <mergeCell ref="C68:E68"/>
    <mergeCell ref="C69:E69"/>
    <mergeCell ref="C55:E55"/>
    <mergeCell ref="C58:E58"/>
    <mergeCell ref="C59:E59"/>
    <mergeCell ref="C60:E60"/>
    <mergeCell ref="C57:E57"/>
    <mergeCell ref="C61:E61"/>
    <mergeCell ref="C62:E62"/>
    <mergeCell ref="C63:E63"/>
    <mergeCell ref="C64:E64"/>
    <mergeCell ref="C65:E65"/>
    <mergeCell ref="C66:E66"/>
    <mergeCell ref="C67:E67"/>
    <mergeCell ref="C43:E43"/>
    <mergeCell ref="C51:E51"/>
    <mergeCell ref="C53:E53"/>
    <mergeCell ref="C56:E56"/>
    <mergeCell ref="E1:F4"/>
    <mergeCell ref="C44:E44"/>
    <mergeCell ref="C46:E46"/>
    <mergeCell ref="C47:E47"/>
    <mergeCell ref="C48:E48"/>
    <mergeCell ref="C50:E50"/>
    <mergeCell ref="C54:E54"/>
    <mergeCell ref="C49:E49"/>
    <mergeCell ref="C52:E52"/>
    <mergeCell ref="C84:E84"/>
    <mergeCell ref="C70:E70"/>
    <mergeCell ref="C71:E71"/>
    <mergeCell ref="C72:E72"/>
    <mergeCell ref="C74:E74"/>
    <mergeCell ref="C76:E76"/>
    <mergeCell ref="C77:E77"/>
    <mergeCell ref="C82:E82"/>
    <mergeCell ref="C78:E78"/>
    <mergeCell ref="C79:E79"/>
    <mergeCell ref="C80:E80"/>
    <mergeCell ref="C83:E83"/>
    <mergeCell ref="C81:E81"/>
    <mergeCell ref="C75:E75"/>
    <mergeCell ref="C73:E73"/>
    <mergeCell ref="C34:E34"/>
    <mergeCell ref="C37:E37"/>
    <mergeCell ref="C38:E38"/>
    <mergeCell ref="C39:E39"/>
    <mergeCell ref="C40:E40"/>
    <mergeCell ref="C25:E25"/>
    <mergeCell ref="C26:E26"/>
    <mergeCell ref="C27:E27"/>
    <mergeCell ref="C31:E31"/>
    <mergeCell ref="C33:E33"/>
    <mergeCell ref="C5:F5"/>
    <mergeCell ref="C6:F6"/>
    <mergeCell ref="C16:E16"/>
    <mergeCell ref="C17:E17"/>
    <mergeCell ref="C18:E18"/>
    <mergeCell ref="B8:F8"/>
    <mergeCell ref="A10:B11"/>
    <mergeCell ref="F10:F11"/>
    <mergeCell ref="C10:E11"/>
    <mergeCell ref="C12:E12"/>
    <mergeCell ref="C13:E13"/>
    <mergeCell ref="C14:E14"/>
    <mergeCell ref="C15:E15"/>
    <mergeCell ref="G10:G11"/>
    <mergeCell ref="C45:E45"/>
    <mergeCell ref="C42:E42"/>
    <mergeCell ref="C28:E28"/>
    <mergeCell ref="C19:E19"/>
    <mergeCell ref="C20:E20"/>
    <mergeCell ref="C21:E21"/>
    <mergeCell ref="C22:E22"/>
    <mergeCell ref="C41:E41"/>
    <mergeCell ref="C29:E29"/>
    <mergeCell ref="C30:E30"/>
    <mergeCell ref="C32:E32"/>
    <mergeCell ref="C35:E35"/>
    <mergeCell ref="C36:E36"/>
    <mergeCell ref="C23:E23"/>
    <mergeCell ref="C24:E24"/>
  </mergeCells>
  <printOptions horizontalCentered="1"/>
  <pageMargins left="0.78740157480314965" right="0.59055118110236227" top="0.35433070866141736" bottom="0.19685039370078741" header="0.51181102362204722" footer="0.17"/>
  <pageSetup paperSize="9" scale="57" fitToHeight="3" orientation="portrait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2013 1 пол</vt:lpstr>
      <vt:lpstr>Лист1</vt:lpstr>
      <vt:lpstr>'2013 1 пол'!Заголовки_для_печати</vt:lpstr>
    </vt:vector>
  </TitlesOfParts>
  <Company>Департамент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2013-10-15T10:14:15Z</cp:lastPrinted>
  <dcterms:created xsi:type="dcterms:W3CDTF">2005-10-07T13:21:59Z</dcterms:created>
  <dcterms:modified xsi:type="dcterms:W3CDTF">2013-10-15T12:13:56Z</dcterms:modified>
</cp:coreProperties>
</file>